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315" windowHeight="5445"/>
  </bookViews>
  <sheets>
    <sheet name="Comptage kilomètres" sheetId="19" r:id="rId1"/>
    <sheet name="juju" sheetId="21" r:id="rId2"/>
    <sheet name="Feuil1" sheetId="20" r:id="rId3"/>
  </sheets>
  <calcPr calcId="145621"/>
</workbook>
</file>

<file path=xl/calcChain.xml><?xml version="1.0" encoding="utf-8"?>
<calcChain xmlns="http://schemas.openxmlformats.org/spreadsheetml/2006/main">
  <c r="F10" i="19" l="1"/>
  <c r="Q9" i="19"/>
  <c r="R8" i="19"/>
  <c r="Q10" i="19"/>
  <c r="Q12" i="19" s="1"/>
  <c r="Q8" i="19"/>
  <c r="R6" i="19"/>
  <c r="Q6" i="19"/>
  <c r="F9" i="21" l="1"/>
  <c r="F10" i="21" s="1"/>
  <c r="K13" i="21"/>
  <c r="K12" i="21"/>
  <c r="K11" i="21"/>
  <c r="B4" i="21"/>
  <c r="B3" i="21"/>
  <c r="B2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O4" i="21"/>
  <c r="O3" i="21"/>
  <c r="O2" i="21"/>
  <c r="O6" i="21" l="1"/>
  <c r="F18" i="21"/>
  <c r="N6" i="21"/>
  <c r="D6" i="19"/>
  <c r="E6" i="19"/>
  <c r="F6" i="19"/>
  <c r="G6" i="19"/>
  <c r="H6" i="19"/>
  <c r="I6" i="19"/>
  <c r="J6" i="19"/>
  <c r="K6" i="19"/>
  <c r="L6" i="19"/>
  <c r="M6" i="19"/>
  <c r="N6" i="19"/>
  <c r="C6" i="19"/>
  <c r="O4" i="19"/>
  <c r="B4" i="19"/>
  <c r="O5" i="19"/>
  <c r="O3" i="19"/>
  <c r="O2" i="19"/>
  <c r="O6" i="19" l="1"/>
  <c r="O7" i="19" s="1"/>
  <c r="F11" i="19" l="1"/>
  <c r="N7" i="19" l="1"/>
  <c r="F19" i="19" l="1"/>
</calcChain>
</file>

<file path=xl/sharedStrings.xml><?xml version="1.0" encoding="utf-8"?>
<sst xmlns="http://schemas.openxmlformats.org/spreadsheetml/2006/main" count="55" uniqueCount="33">
  <si>
    <t xml:space="preserve">Lieux </t>
  </si>
  <si>
    <t>nombre de kilomètres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</si>
  <si>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</si>
  <si>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</si>
  <si>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</si>
  <si>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</si>
  <si>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</si>
  <si>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</si>
  <si>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</si>
  <si>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</si>
  <si>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</si>
  <si>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</si>
  <si>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</si>
  <si>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</si>
  <si>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repas</t>
  </si>
  <si>
    <t>Total km</t>
  </si>
  <si>
    <t>Total général</t>
  </si>
  <si>
    <t>Salaire</t>
  </si>
  <si>
    <t>Heures</t>
  </si>
  <si>
    <t>impot</t>
  </si>
  <si>
    <t>Le Bouscat - Résidence Suzanne Lacore</t>
  </si>
  <si>
    <t>Le Bouscat- Résidence Gisèle de Failly</t>
  </si>
  <si>
    <t>Saint Morillon - Résidence Suzanne Lacore</t>
  </si>
  <si>
    <t>Saint Morillon - Résidence Gisèle de Failly</t>
  </si>
  <si>
    <t>Bordeaux</t>
  </si>
  <si>
    <t>Le bouscat</t>
  </si>
  <si>
    <t>Saint morillon</t>
  </si>
  <si>
    <t>fait le 23/12/2016</t>
  </si>
  <si>
    <t>punto</t>
  </si>
  <si>
    <t>30 jours punto</t>
  </si>
  <si>
    <t>bravo</t>
  </si>
  <si>
    <t>7 jours punto</t>
  </si>
  <si>
    <t>fait le 14/01/2017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</si>
</sst>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2" xfId="0" applyFill="1" applyBorder="1"/>
    <xf numFmtId="0" fontId="0" fillId="0" borderId="3" xfId="0" applyBorder="1"/>
    <xf numFmtId="0" fontId="0" fillId="0" borderId="0" xfId="0" applyAlignment="1"/>
    <xf numFmtId="0" fontId="1" fillId="2" borderId="0" xfId="0" applyFon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2" xfId="0" applyNumberFormat="1" applyFill="1" applyBorder="1"/>
    <xf numFmtId="1" fontId="0" fillId="0" borderId="0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M21" sqref="M21"/>
    </sheetView>
  </sheetViews>
  <sheetFormatPr baseColWidth="10" defaultRowHeight="15" x14ac:dyDescent="0.25"/>
  <cols>
    <col min="1" max="1" width="38.85546875" bestFit="1" customWidth="1"/>
    <col min="2" max="2" width="11" bestFit="1" customWidth="1"/>
    <col min="3" max="3" width="7.140625" bestFit="1" customWidth="1"/>
    <col min="4" max="4" width="7" bestFit="1" customWidth="1"/>
    <col min="5" max="5" width="12.5703125" bestFit="1" customWidth="1"/>
    <col min="6" max="6" width="11" bestFit="1" customWidth="1"/>
    <col min="7" max="7" width="4.28515625" bestFit="1" customWidth="1"/>
    <col min="8" max="8" width="4.42578125" bestFit="1" customWidth="1"/>
    <col min="9" max="9" width="6.28515625" bestFit="1" customWidth="1"/>
    <col min="10" max="10" width="5" bestFit="1" customWidth="1"/>
    <col min="11" max="11" width="10.7109375" bestFit="1" customWidth="1"/>
    <col min="12" max="12" width="7.85546875" bestFit="1" customWidth="1"/>
    <col min="13" max="13" width="10.140625" bestFit="1" customWidth="1"/>
    <col min="14" max="14" width="10" bestFit="1" customWidth="1"/>
    <col min="15" max="15" width="7" style="11" bestFit="1" customWidth="1"/>
    <col min="17" max="18" width="11.42578125" style="11"/>
  </cols>
  <sheetData>
    <row r="1" spans="1:18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8"/>
      <c r="Q1" s="11" t="s">
        <v>28</v>
      </c>
      <c r="R1" s="11" t="s">
        <v>30</v>
      </c>
    </row>
    <row r="2" spans="1:18" x14ac:dyDescent="0.25">
      <c r="A2" s="1" t="s">
        <v>20</v>
      </c>
      <c r="B2" s="2">
        <v>17.399999999999999</v>
      </c>
      <c r="C2" s="1">
        <v>18</v>
      </c>
      <c r="D2" s="1">
        <v>13</v>
      </c>
      <c r="E2" s="1">
        <v>18</v>
      </c>
      <c r="F2" s="1">
        <v>18</v>
      </c>
      <c r="G2" s="1">
        <v>13</v>
      </c>
      <c r="H2" s="1">
        <v>16</v>
      </c>
      <c r="I2" s="1">
        <v>6</v>
      </c>
      <c r="J2" s="1">
        <v>17</v>
      </c>
      <c r="K2" s="1">
        <v>18</v>
      </c>
      <c r="L2" s="1"/>
      <c r="M2" s="1"/>
      <c r="N2" s="1"/>
      <c r="O2" s="8">
        <f t="shared" ref="O2:O6" si="0">SUM(C2:N2)*B2</f>
        <v>2383.7999999999997</v>
      </c>
      <c r="P2" t="s">
        <v>28</v>
      </c>
      <c r="Q2" s="11">
        <v>2384</v>
      </c>
    </row>
    <row r="3" spans="1:18" x14ac:dyDescent="0.25">
      <c r="A3" s="1" t="s">
        <v>21</v>
      </c>
      <c r="B3" s="2">
        <v>14.2</v>
      </c>
      <c r="C3" s="1">
        <v>4</v>
      </c>
      <c r="D3" s="1">
        <v>4</v>
      </c>
      <c r="E3" s="1">
        <v>4</v>
      </c>
      <c r="F3" s="1">
        <v>4</v>
      </c>
      <c r="G3" s="1">
        <v>4</v>
      </c>
      <c r="H3" s="1">
        <v>4</v>
      </c>
      <c r="I3" s="1">
        <v>1</v>
      </c>
      <c r="J3" s="1">
        <v>3</v>
      </c>
      <c r="K3" s="1">
        <v>4</v>
      </c>
      <c r="L3" s="1"/>
      <c r="M3" s="1"/>
      <c r="N3" s="1"/>
      <c r="O3" s="8">
        <f t="shared" si="0"/>
        <v>454.4</v>
      </c>
      <c r="P3" t="s">
        <v>28</v>
      </c>
      <c r="Q3" s="11">
        <v>454</v>
      </c>
    </row>
    <row r="4" spans="1:18" x14ac:dyDescent="0.25">
      <c r="A4" s="1" t="s">
        <v>22</v>
      </c>
      <c r="B4" s="1">
        <f>42.1*2</f>
        <v>84.2</v>
      </c>
      <c r="C4" s="1"/>
      <c r="D4" s="1"/>
      <c r="E4" s="1"/>
      <c r="F4" s="1"/>
      <c r="G4" s="1"/>
      <c r="H4" s="1"/>
      <c r="I4" s="1"/>
      <c r="J4" s="1"/>
      <c r="K4" s="1"/>
      <c r="L4" s="1">
        <v>18</v>
      </c>
      <c r="M4" s="1">
        <v>18</v>
      </c>
      <c r="N4" s="1">
        <v>18</v>
      </c>
      <c r="O4" s="8">
        <f t="shared" si="0"/>
        <v>4546.8</v>
      </c>
      <c r="P4" t="s">
        <v>29</v>
      </c>
      <c r="Q4" s="11">
        <v>2526</v>
      </c>
      <c r="R4" s="11">
        <v>2021</v>
      </c>
    </row>
    <row r="5" spans="1:18" x14ac:dyDescent="0.25">
      <c r="A5" s="1" t="s">
        <v>23</v>
      </c>
      <c r="B5" s="1">
        <v>67.2</v>
      </c>
      <c r="C5" s="1"/>
      <c r="D5" s="1"/>
      <c r="E5" s="1"/>
      <c r="F5" s="1"/>
      <c r="G5" s="1"/>
      <c r="H5" s="1"/>
      <c r="I5" s="1"/>
      <c r="J5" s="1"/>
      <c r="K5" s="1"/>
      <c r="L5" s="1">
        <v>4</v>
      </c>
      <c r="M5" s="1">
        <v>4</v>
      </c>
      <c r="N5" s="1">
        <v>4</v>
      </c>
      <c r="O5" s="8">
        <f t="shared" si="0"/>
        <v>806.40000000000009</v>
      </c>
      <c r="P5" t="s">
        <v>31</v>
      </c>
      <c r="Q5" s="11">
        <v>470.4</v>
      </c>
      <c r="R5" s="11">
        <v>336</v>
      </c>
    </row>
    <row r="6" spans="1:18" x14ac:dyDescent="0.25">
      <c r="A6" s="3"/>
      <c r="B6" s="3"/>
      <c r="C6" s="1">
        <f t="shared" ref="C6:N6" si="1">SUM(C2:C5)</f>
        <v>22</v>
      </c>
      <c r="D6" s="1">
        <f t="shared" si="1"/>
        <v>17</v>
      </c>
      <c r="E6" s="1">
        <f t="shared" si="1"/>
        <v>22</v>
      </c>
      <c r="F6" s="1">
        <f t="shared" si="1"/>
        <v>22</v>
      </c>
      <c r="G6" s="1">
        <f t="shared" si="1"/>
        <v>17</v>
      </c>
      <c r="H6" s="1">
        <f t="shared" si="1"/>
        <v>20</v>
      </c>
      <c r="I6" s="1">
        <f t="shared" si="1"/>
        <v>7</v>
      </c>
      <c r="J6" s="1">
        <f t="shared" si="1"/>
        <v>20</v>
      </c>
      <c r="K6" s="1">
        <f t="shared" si="1"/>
        <v>22</v>
      </c>
      <c r="L6" s="1">
        <f t="shared" si="1"/>
        <v>22</v>
      </c>
      <c r="M6" s="1">
        <f t="shared" si="1"/>
        <v>22</v>
      </c>
      <c r="N6" s="1">
        <f t="shared" si="1"/>
        <v>22</v>
      </c>
      <c r="O6" s="8">
        <f t="shared" si="0"/>
        <v>0</v>
      </c>
      <c r="Q6" s="11">
        <f>SUM(Q2:Q5)</f>
        <v>5834.4</v>
      </c>
      <c r="R6" s="11">
        <f>SUM(R4:R5)</f>
        <v>2357</v>
      </c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>SUM(C6:N6)</f>
        <v>235</v>
      </c>
      <c r="O7" s="9">
        <f>SUM(O2:O6)</f>
        <v>8191.4</v>
      </c>
    </row>
    <row r="8" spans="1:18" x14ac:dyDescent="0.25">
      <c r="A8" s="3"/>
      <c r="B8" s="3"/>
      <c r="C8" s="3"/>
      <c r="D8" s="3"/>
      <c r="O8" s="10"/>
      <c r="Q8" s="11">
        <f>5000*0.595</f>
        <v>2975</v>
      </c>
      <c r="R8" s="11">
        <f>2357*0.568</f>
        <v>1338.7759999999998</v>
      </c>
    </row>
    <row r="9" spans="1:18" x14ac:dyDescent="0.25">
      <c r="A9" s="3"/>
      <c r="B9" s="3"/>
      <c r="C9" s="3"/>
      <c r="D9" s="3"/>
      <c r="E9" s="5" t="s">
        <v>14</v>
      </c>
      <c r="F9" s="1"/>
      <c r="Q9" s="11">
        <f>(834*0.337)+1288</f>
        <v>1569.058</v>
      </c>
    </row>
    <row r="10" spans="1:18" x14ac:dyDescent="0.25">
      <c r="A10" s="3"/>
      <c r="B10" s="3"/>
      <c r="C10" s="3"/>
      <c r="D10" s="3"/>
      <c r="E10" s="5" t="s">
        <v>15</v>
      </c>
      <c r="F10" s="8">
        <f>Q12</f>
        <v>5882.8339999999998</v>
      </c>
      <c r="L10" s="6"/>
      <c r="M10" s="6"/>
      <c r="Q10" s="11">
        <f>SUM(Q8:Q9)</f>
        <v>4544.058</v>
      </c>
    </row>
    <row r="11" spans="1:18" x14ac:dyDescent="0.25">
      <c r="A11" s="3"/>
      <c r="B11" s="3"/>
      <c r="C11" s="3"/>
      <c r="D11" s="3"/>
      <c r="E11" s="5" t="s">
        <v>16</v>
      </c>
      <c r="F11" s="11">
        <f>F9+F10</f>
        <v>5882.8339999999998</v>
      </c>
      <c r="L11" s="6"/>
      <c r="M11" s="6"/>
    </row>
    <row r="12" spans="1:18" x14ac:dyDescent="0.25">
      <c r="A12" s="3"/>
      <c r="B12" s="3"/>
      <c r="C12" s="3"/>
      <c r="D12" s="3"/>
      <c r="Q12" s="11">
        <f>R8+Q10</f>
        <v>5882.8339999999998</v>
      </c>
    </row>
    <row r="13" spans="1:18" x14ac:dyDescent="0.25">
      <c r="A13" s="3"/>
      <c r="B13" s="3"/>
      <c r="C13" s="3"/>
      <c r="D13" s="3"/>
    </row>
    <row r="14" spans="1:18" x14ac:dyDescent="0.25">
      <c r="A14" s="3"/>
      <c r="B14" s="3"/>
      <c r="C14" s="3"/>
      <c r="D14" s="3"/>
    </row>
    <row r="15" spans="1:18" x14ac:dyDescent="0.25">
      <c r="A15" s="3"/>
      <c r="B15" s="3"/>
      <c r="C15" s="3"/>
      <c r="D15" s="3"/>
    </row>
    <row r="16" spans="1:18" x14ac:dyDescent="0.25">
      <c r="A16" s="3"/>
      <c r="B16" s="3"/>
      <c r="C16" s="3"/>
      <c r="D16" s="3"/>
      <c r="E16" t="s">
        <v>17</v>
      </c>
      <c r="F16">
        <v>18097</v>
      </c>
    </row>
    <row r="17" spans="1:6" x14ac:dyDescent="0.25">
      <c r="A17" s="7" t="s">
        <v>32</v>
      </c>
      <c r="B17" s="3"/>
      <c r="C17" s="3"/>
      <c r="D17" s="3"/>
      <c r="E17" t="s">
        <v>18</v>
      </c>
    </row>
    <row r="18" spans="1:6" ht="15" customHeight="1" x14ac:dyDescent="0.25">
      <c r="A18" s="7"/>
      <c r="B18" s="3"/>
      <c r="C18" s="3"/>
      <c r="D18" s="3"/>
    </row>
    <row r="19" spans="1:6" ht="15" customHeight="1" x14ac:dyDescent="0.25">
      <c r="A19" s="7"/>
      <c r="B19" s="3"/>
      <c r="C19" s="3"/>
      <c r="D19" s="3"/>
      <c r="E19" t="s">
        <v>19</v>
      </c>
      <c r="F19" s="11">
        <f>F16-F11</f>
        <v>12214.166000000001</v>
      </c>
    </row>
    <row r="20" spans="1:6" x14ac:dyDescent="0.25">
      <c r="A20" s="3"/>
      <c r="B20" s="3"/>
      <c r="C20" s="3"/>
      <c r="D20" s="3"/>
    </row>
    <row r="21" spans="1:6" x14ac:dyDescent="0.25">
      <c r="A21" s="3"/>
      <c r="B21" s="3"/>
      <c r="C21" s="3"/>
      <c r="D21" s="3"/>
    </row>
    <row r="22" spans="1:6" x14ac:dyDescent="0.25">
      <c r="A22" s="3"/>
      <c r="B22" s="3"/>
      <c r="C22" s="3"/>
      <c r="D22" s="3"/>
    </row>
    <row r="23" spans="1:6" x14ac:dyDescent="0.25">
      <c r="A23" s="3"/>
      <c r="B23" s="3"/>
      <c r="C23" s="3"/>
      <c r="D23" s="3"/>
    </row>
  </sheetData>
  <mergeCells count="1">
    <mergeCell ref="A17:A19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F15" sqref="F15"/>
    </sheetView>
  </sheetViews>
  <sheetFormatPr baseColWidth="10" defaultRowHeight="15" x14ac:dyDescent="0.25"/>
  <cols>
    <col min="1" max="1" width="38.85546875" bestFit="1" customWidth="1"/>
    <col min="2" max="2" width="11" bestFit="1" customWidth="1"/>
    <col min="3" max="3" width="7.140625" bestFit="1" customWidth="1"/>
    <col min="4" max="4" width="7" bestFit="1" customWidth="1"/>
    <col min="5" max="5" width="12.5703125" bestFit="1" customWidth="1"/>
    <col min="6" max="6" width="11" bestFit="1" customWidth="1"/>
    <col min="7" max="7" width="4.28515625" bestFit="1" customWidth="1"/>
    <col min="8" max="8" width="4.42578125" bestFit="1" customWidth="1"/>
    <col min="9" max="9" width="6.28515625" bestFit="1" customWidth="1"/>
    <col min="10" max="10" width="5" bestFit="1" customWidth="1"/>
    <col min="11" max="11" width="10.7109375" bestFit="1" customWidth="1"/>
    <col min="12" max="12" width="7.85546875" bestFit="1" customWidth="1"/>
    <col min="13" max="13" width="10.140625" bestFit="1" customWidth="1"/>
    <col min="14" max="14" width="10" bestFit="1" customWidth="1"/>
    <col min="15" max="15" width="9.5703125" bestFit="1" customWidth="1"/>
  </cols>
  <sheetData>
    <row r="1" spans="1:1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</row>
    <row r="2" spans="1:16" x14ac:dyDescent="0.25">
      <c r="A2" s="1" t="s">
        <v>24</v>
      </c>
      <c r="B2" s="2">
        <f>8.7*2</f>
        <v>17.399999999999999</v>
      </c>
      <c r="C2" s="1">
        <v>20</v>
      </c>
      <c r="D2" s="1">
        <v>15</v>
      </c>
      <c r="E2" s="1">
        <v>20</v>
      </c>
      <c r="F2" s="1"/>
      <c r="G2" s="1"/>
      <c r="H2" s="1"/>
      <c r="I2" s="1"/>
      <c r="J2" s="1"/>
      <c r="K2" s="1"/>
      <c r="L2" s="1"/>
      <c r="M2" s="1"/>
      <c r="N2" s="1"/>
      <c r="O2" s="1">
        <f t="shared" ref="O2:O5" si="0">SUM(C2:N2)*B2</f>
        <v>956.99999999999989</v>
      </c>
    </row>
    <row r="3" spans="1:16" x14ac:dyDescent="0.25">
      <c r="A3" s="1" t="s">
        <v>25</v>
      </c>
      <c r="B3" s="1">
        <f>17.3*2</f>
        <v>34.6</v>
      </c>
      <c r="C3" s="1"/>
      <c r="D3" s="1"/>
      <c r="E3" s="1"/>
      <c r="F3" s="1">
        <v>20</v>
      </c>
      <c r="G3" s="1">
        <v>20</v>
      </c>
      <c r="H3" s="1">
        <v>10</v>
      </c>
      <c r="I3" s="1">
        <v>0</v>
      </c>
      <c r="J3" s="1">
        <v>20</v>
      </c>
      <c r="K3" s="1">
        <v>20</v>
      </c>
      <c r="L3" s="1"/>
      <c r="M3" s="1"/>
      <c r="N3" s="1"/>
      <c r="O3" s="1">
        <f t="shared" si="0"/>
        <v>3114</v>
      </c>
    </row>
    <row r="4" spans="1:16" x14ac:dyDescent="0.25">
      <c r="A4" s="1" t="s">
        <v>26</v>
      </c>
      <c r="B4" s="1">
        <f>22.7*2</f>
        <v>45.4</v>
      </c>
      <c r="C4" s="1"/>
      <c r="D4" s="1"/>
      <c r="E4" s="1"/>
      <c r="F4" s="1"/>
      <c r="G4" s="1"/>
      <c r="H4" s="1"/>
      <c r="I4" s="1"/>
      <c r="J4" s="1"/>
      <c r="K4" s="1"/>
      <c r="L4" s="1">
        <v>15</v>
      </c>
      <c r="M4" s="1">
        <v>15</v>
      </c>
      <c r="N4" s="1">
        <v>20</v>
      </c>
      <c r="O4" s="1">
        <f t="shared" si="0"/>
        <v>2270</v>
      </c>
    </row>
    <row r="5" spans="1:16" x14ac:dyDescent="0.25">
      <c r="A5" s="3"/>
      <c r="B5" s="3"/>
      <c r="C5" s="1">
        <f t="shared" ref="C5:N5" si="1">SUM(C2:C4)</f>
        <v>20</v>
      </c>
      <c r="D5" s="1">
        <f t="shared" si="1"/>
        <v>15</v>
      </c>
      <c r="E5" s="1">
        <f t="shared" si="1"/>
        <v>20</v>
      </c>
      <c r="F5" s="1">
        <f t="shared" si="1"/>
        <v>20</v>
      </c>
      <c r="G5" s="1">
        <f t="shared" si="1"/>
        <v>20</v>
      </c>
      <c r="H5" s="1">
        <f t="shared" si="1"/>
        <v>10</v>
      </c>
      <c r="I5" s="1">
        <f t="shared" si="1"/>
        <v>0</v>
      </c>
      <c r="J5" s="1">
        <f t="shared" si="1"/>
        <v>20</v>
      </c>
      <c r="K5" s="1">
        <f t="shared" si="1"/>
        <v>20</v>
      </c>
      <c r="L5" s="1">
        <f t="shared" si="1"/>
        <v>15</v>
      </c>
      <c r="M5" s="1">
        <f t="shared" si="1"/>
        <v>15</v>
      </c>
      <c r="N5" s="1">
        <f t="shared" si="1"/>
        <v>20</v>
      </c>
      <c r="O5" s="1">
        <f t="shared" si="0"/>
        <v>0</v>
      </c>
      <c r="P5" s="4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>SUM(C5:N5)</f>
        <v>195</v>
      </c>
      <c r="O6" s="4">
        <f>SUM(O2:O5)</f>
        <v>6341</v>
      </c>
    </row>
    <row r="7" spans="1:16" x14ac:dyDescent="0.25">
      <c r="A7" s="3"/>
      <c r="B7" s="3"/>
      <c r="C7" s="3"/>
      <c r="D7" s="3"/>
      <c r="O7" s="3"/>
    </row>
    <row r="8" spans="1:16" x14ac:dyDescent="0.25">
      <c r="A8" s="3"/>
      <c r="B8" s="3"/>
      <c r="C8" s="3"/>
      <c r="D8" s="3"/>
      <c r="E8" s="5" t="s">
        <v>14</v>
      </c>
      <c r="F8" s="1"/>
    </row>
    <row r="9" spans="1:16" x14ac:dyDescent="0.25">
      <c r="A9" s="3"/>
      <c r="B9" s="3"/>
      <c r="C9" s="3"/>
      <c r="D9" s="3"/>
      <c r="E9" s="5" t="s">
        <v>15</v>
      </c>
      <c r="F9" s="1">
        <f>K13</f>
        <v>4714.9169999999995</v>
      </c>
      <c r="L9" s="6"/>
      <c r="M9" s="6"/>
    </row>
    <row r="10" spans="1:16" x14ac:dyDescent="0.25">
      <c r="A10" s="3"/>
      <c r="B10" s="3"/>
      <c r="C10" s="3"/>
      <c r="D10" s="3"/>
      <c r="E10" s="5" t="s">
        <v>16</v>
      </c>
      <c r="F10" s="1">
        <f>SUM(F9)</f>
        <v>4714.9169999999995</v>
      </c>
      <c r="L10" s="6"/>
      <c r="M10" s="6"/>
    </row>
    <row r="11" spans="1:16" x14ac:dyDescent="0.25">
      <c r="A11" s="3"/>
      <c r="B11" s="3"/>
      <c r="C11" s="3"/>
      <c r="D11" s="3"/>
      <c r="K11">
        <f>5000*0.595</f>
        <v>2975</v>
      </c>
    </row>
    <row r="12" spans="1:16" x14ac:dyDescent="0.25">
      <c r="A12" s="3"/>
      <c r="B12" s="3"/>
      <c r="C12" s="3"/>
      <c r="D12" s="3"/>
      <c r="K12">
        <f>1341*0.337+1288</f>
        <v>1739.9169999999999</v>
      </c>
    </row>
    <row r="13" spans="1:16" x14ac:dyDescent="0.25">
      <c r="A13" s="3"/>
      <c r="B13" s="3"/>
      <c r="C13" s="3"/>
      <c r="D13" s="3"/>
      <c r="K13">
        <f>SUM(K11:K12)</f>
        <v>4714.9169999999995</v>
      </c>
    </row>
    <row r="14" spans="1:16" x14ac:dyDescent="0.25">
      <c r="A14" s="3"/>
      <c r="B14" s="3"/>
      <c r="C14" s="3"/>
      <c r="D14" s="3"/>
    </row>
    <row r="15" spans="1:16" x14ac:dyDescent="0.25">
      <c r="A15" s="3"/>
      <c r="B15" s="3"/>
      <c r="C15" s="3"/>
      <c r="D15" s="3"/>
      <c r="E15" t="s">
        <v>17</v>
      </c>
    </row>
    <row r="16" spans="1:16" x14ac:dyDescent="0.25">
      <c r="A16" s="7" t="s">
        <v>27</v>
      </c>
      <c r="B16" s="3"/>
      <c r="C16" s="3"/>
      <c r="D16" s="3"/>
      <c r="E16" t="s">
        <v>18</v>
      </c>
    </row>
    <row r="17" spans="1:6" ht="15" customHeight="1" x14ac:dyDescent="0.25">
      <c r="A17" s="7"/>
      <c r="B17" s="3"/>
      <c r="C17" s="3"/>
      <c r="D17" s="3"/>
    </row>
    <row r="18" spans="1:6" ht="15" customHeight="1" x14ac:dyDescent="0.25">
      <c r="A18" s="7"/>
      <c r="B18" s="3"/>
      <c r="C18" s="3"/>
      <c r="D18" s="3"/>
      <c r="E18" t="s">
        <v>19</v>
      </c>
      <c r="F18">
        <f>F15-F10</f>
        <v>-4714.9169999999995</v>
      </c>
    </row>
    <row r="19" spans="1:6" x14ac:dyDescent="0.25">
      <c r="A19" s="3"/>
      <c r="B19" s="3"/>
      <c r="C19" s="3"/>
      <c r="D19" s="3"/>
    </row>
    <row r="20" spans="1:6" x14ac:dyDescent="0.25">
      <c r="A20" s="3"/>
      <c r="B20" s="3"/>
      <c r="C20" s="3"/>
      <c r="D20" s="3"/>
    </row>
    <row r="21" spans="1:6" x14ac:dyDescent="0.25">
      <c r="A21" s="3"/>
      <c r="B21" s="3"/>
      <c r="C21" s="3"/>
      <c r="D21" s="3"/>
    </row>
    <row r="22" spans="1:6" x14ac:dyDescent="0.25">
      <c r="A22" s="3"/>
      <c r="B22" s="3"/>
      <c r="C22" s="3"/>
      <c r="D22" s="3"/>
    </row>
  </sheetData>
  <mergeCells count="1">
    <mergeCell ref="A16:A18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Comptage kilomètres</vt:lpstr>
      <vt:lpstr>juju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maeva</dc:creator>
  <cp:lastModifiedBy>sec_dir</cp:lastModifiedBy>
  <cp:lastPrinted>2016-05-17T09:32:46Z</cp:lastPrinted>
  <dcterms:created xsi:type="dcterms:W3CDTF">2014-09-19T12:28:08Z</dcterms:created>
  <dcterms:modified xsi:type="dcterms:W3CDTF">2017-01-14T12:41:17Z</dcterms:modified>
</cp:coreProperties>
</file>